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 3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<sst xmlns="http://schemas.openxmlformats.org/spreadsheetml/2006/main" count="111" uniqueCount="46">
  <si>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</si>
  <si>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</si>
  <si>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</si>
  <si>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</si>
  <si>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</si>
  <si>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</si>
  <si>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</si>
  <si>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</si>
  <si>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</si>
  <si>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</si>
  <si>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</si>
  <si>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</si>
  <si>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</si>
  <si>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</si>
  <si>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</si>
  <si>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</si>
  <si>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</si>
  <si>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</si>
  <si>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</si>
  <si>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</si>
  <si>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</si>
  <si>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</si>
  <si>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</si>
  <si>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</si>
  <si>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</si>
  <si>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</si>
  <si>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</si>
  <si>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МО "Радищевский район"</t>
  </si>
  <si>
    <t>Радищевское гор. Поселение</t>
  </si>
  <si>
    <t>Октябрьское поселение</t>
  </si>
  <si>
    <t>Дмитриевское поселение</t>
  </si>
  <si>
    <t>Ореховское поселение</t>
  </si>
  <si>
    <t>Калиновское поселение</t>
  </si>
  <si>
    <r>
      <t>о выполнении плана поступления доходов в консолидированный бюджет муниципального образования "__</t>
    </r>
    <r>
      <rPr>
        <u val="single"/>
        <sz val="14"/>
        <rFont val="Arial"/>
        <family val="2"/>
      </rPr>
      <t>_</t>
    </r>
    <r>
      <rPr>
        <sz val="14"/>
        <rFont val="Arial"/>
        <family val="2"/>
      </rPr>
      <t>Радищевский</t>
    </r>
    <r>
      <rPr>
        <u val="single"/>
        <sz val="14"/>
        <rFont val="Arial"/>
        <family val="2"/>
      </rPr>
      <t>_</t>
    </r>
    <r>
      <rPr>
        <sz val="14"/>
        <rFont val="Arial"/>
        <family val="2"/>
      </rPr>
      <t xml:space="preserve">_район" </t>
    </r>
  </si>
  <si>
    <r>
      <t>о выполнении плана поступления доходов в консолидированный бюджет муниципального образования "_</t>
    </r>
    <r>
      <rPr>
        <u val="single"/>
        <sz val="14"/>
        <rFont val="Arial"/>
        <family val="2"/>
      </rPr>
      <t>Радищевский</t>
    </r>
    <r>
      <rPr>
        <sz val="14"/>
        <rFont val="Arial"/>
        <family val="2"/>
      </rPr>
      <t xml:space="preserve">__район" </t>
    </r>
  </si>
  <si>
    <t xml:space="preserve">  </t>
  </si>
  <si>
    <t xml:space="preserve"> - налог, взимаемый с связи с патентной системой налогообложения</t>
  </si>
  <si>
    <t>Приложение №3</t>
  </si>
  <si>
    <t xml:space="preserve"> план на январь-декабрь   2013 года</t>
  </si>
  <si>
    <t xml:space="preserve">факт за январь-декабрь 2013 года </t>
  </si>
  <si>
    <t>за  январь-декабрь  2013 года</t>
  </si>
  <si>
    <t xml:space="preserve"> план на январь-декабрь  2013 года</t>
  </si>
  <si>
    <t>факт за январь-декабрь    2013 года</t>
  </si>
  <si>
    <t>за  январь-декабрь  2012-2013 года</t>
  </si>
  <si>
    <t>факт на январь-декабрь 2012 года</t>
  </si>
  <si>
    <t>факт за январь-декабрь 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</si>
</sst>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/>
    </xf>
    <xf numFmtId="172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19" xfId="0" applyFont="1" applyBorder="1" applyAlignment="1">
      <alignment wrapText="1"/>
    </xf>
    <xf numFmtId="172" fontId="1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2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2" fontId="1" fillId="0" borderId="3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" fillId="24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2"/>
  <sheetViews>
    <sheetView view="pageBreakPreview" zoomScaleSheetLayoutView="100" zoomScalePageLayoutView="0" workbookViewId="0" topLeftCell="A16">
      <selection activeCell="R26" sqref="R26"/>
    </sheetView>
  </sheetViews>
  <sheetFormatPr defaultColWidth="9.140625" defaultRowHeight="12.75"/>
  <cols>
    <col min="1" max="1" width="43.7109375" style="0" customWidth="1"/>
    <col min="2" max="2" width="12.57421875" style="0" customWidth="1"/>
    <col min="3" max="3" width="12.00390625" style="0" customWidth="1"/>
    <col min="4" max="4" width="11.7109375" style="0" customWidth="1"/>
    <col min="5" max="5" width="11.140625" style="0" customWidth="1"/>
    <col min="6" max="6" width="11.57421875" style="0" customWidth="1"/>
    <col min="7" max="7" width="10.8515625" style="0" bestFit="1" customWidth="1"/>
    <col min="8" max="8" width="11.140625" style="0" customWidth="1"/>
    <col min="9" max="9" width="10.421875" style="0" customWidth="1"/>
    <col min="11" max="11" width="10.28125" style="0" customWidth="1"/>
    <col min="12" max="12" width="11.140625" style="0" customWidth="1"/>
    <col min="15" max="15" width="10.140625" style="0" customWidth="1"/>
    <col min="17" max="17" width="10.140625" style="0" customWidth="1"/>
    <col min="18" max="18" width="10.421875" style="0" customWidth="1"/>
    <col min="19" max="19" width="8.00390625" style="0" customWidth="1"/>
    <col min="20" max="20" width="9.7109375" style="0" customWidth="1"/>
    <col min="21" max="22" width="10.7109375" style="0" customWidth="1"/>
  </cols>
  <sheetData>
    <row r="1" ht="17.25" customHeight="1"/>
    <row r="2" ht="15.75" customHeight="1"/>
    <row r="3" spans="1:22" ht="17.25" customHeight="1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39.75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7.25" customHeight="1">
      <c r="A5" s="76" t="s">
        <v>40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3" ht="17.25" customHeight="1">
      <c r="A6" s="18" t="s">
        <v>35</v>
      </c>
      <c r="B6" s="18"/>
      <c r="C6" s="18"/>
    </row>
    <row r="7" spans="1:22" ht="17.25" customHeight="1" thickBot="1">
      <c r="A7" s="18"/>
      <c r="B7" s="18"/>
      <c r="C7" s="18"/>
      <c r="D7" s="18"/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.75" customHeight="1" thickBot="1">
      <c r="A8" s="77" t="s">
        <v>0</v>
      </c>
      <c r="B8" s="80" t="s">
        <v>15</v>
      </c>
      <c r="C8" s="81"/>
      <c r="D8" s="81"/>
      <c r="E8" s="85" t="s">
        <v>2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37.5" customHeight="1" thickBot="1">
      <c r="A9" s="78"/>
      <c r="B9" s="82"/>
      <c r="C9" s="83"/>
      <c r="D9" s="84"/>
      <c r="E9" s="72" t="s">
        <v>27</v>
      </c>
      <c r="F9" s="72"/>
      <c r="G9" s="73"/>
      <c r="H9" s="74" t="s">
        <v>28</v>
      </c>
      <c r="I9" s="72"/>
      <c r="J9" s="73"/>
      <c r="K9" s="74" t="s">
        <v>29</v>
      </c>
      <c r="L9" s="72"/>
      <c r="M9" s="73"/>
      <c r="N9" s="74" t="s">
        <v>30</v>
      </c>
      <c r="O9" s="72"/>
      <c r="P9" s="73"/>
      <c r="Q9" s="74" t="s">
        <v>31</v>
      </c>
      <c r="R9" s="72"/>
      <c r="S9" s="73"/>
      <c r="T9" s="74" t="s">
        <v>32</v>
      </c>
      <c r="U9" s="72"/>
      <c r="V9" s="73"/>
    </row>
    <row r="10" spans="1:22" ht="72" customHeight="1" thickBot="1">
      <c r="A10" s="79"/>
      <c r="B10" s="30" t="s">
        <v>38</v>
      </c>
      <c r="C10" s="31" t="s">
        <v>39</v>
      </c>
      <c r="D10" s="32" t="s">
        <v>1</v>
      </c>
      <c r="E10" s="30" t="s">
        <v>38</v>
      </c>
      <c r="F10" s="31" t="s">
        <v>39</v>
      </c>
      <c r="G10" s="32" t="s">
        <v>1</v>
      </c>
      <c r="H10" s="30" t="s">
        <v>38</v>
      </c>
      <c r="I10" s="31" t="s">
        <v>39</v>
      </c>
      <c r="J10" s="32" t="s">
        <v>1</v>
      </c>
      <c r="K10" s="30" t="s">
        <v>38</v>
      </c>
      <c r="L10" s="31" t="s">
        <v>39</v>
      </c>
      <c r="M10" s="32" t="s">
        <v>1</v>
      </c>
      <c r="N10" s="30" t="s">
        <v>38</v>
      </c>
      <c r="O10" s="31" t="s">
        <v>39</v>
      </c>
      <c r="P10" s="32" t="s">
        <v>1</v>
      </c>
      <c r="Q10" s="30" t="s">
        <v>38</v>
      </c>
      <c r="R10" s="31" t="s">
        <v>39</v>
      </c>
      <c r="S10" s="32" t="s">
        <v>1</v>
      </c>
      <c r="T10" s="30" t="s">
        <v>38</v>
      </c>
      <c r="U10" s="31" t="s">
        <v>39</v>
      </c>
      <c r="V10" s="32" t="s">
        <v>1</v>
      </c>
    </row>
    <row r="11" spans="1:22" ht="39" customHeight="1" thickBot="1">
      <c r="A11" s="38" t="s">
        <v>9</v>
      </c>
      <c r="B11" s="27">
        <f>SUM(B12+B21)</f>
        <v>35922.4</v>
      </c>
      <c r="C11" s="28">
        <f>C12+C21</f>
        <v>37758.2</v>
      </c>
      <c r="D11" s="40">
        <f>C11/B11*100</f>
        <v>105.11046032559071</v>
      </c>
      <c r="E11" s="28">
        <f>E12+E21</f>
        <v>19370.4</v>
      </c>
      <c r="F11" s="28">
        <f>F12+F21</f>
        <v>20157.9</v>
      </c>
      <c r="G11" s="40">
        <f aca="true" t="shared" si="0" ref="G11:G16">F11/E11*100</f>
        <v>104.06548135299218</v>
      </c>
      <c r="H11" s="28">
        <f>H12+H21</f>
        <v>8528.5</v>
      </c>
      <c r="I11" s="28">
        <f>I12+I21</f>
        <v>8450.1</v>
      </c>
      <c r="J11" s="40">
        <f>I11/H11*100</f>
        <v>99.08072931934103</v>
      </c>
      <c r="K11" s="28">
        <f>K12+K21</f>
        <v>2314.2</v>
      </c>
      <c r="L11" s="28">
        <f>L12+L21</f>
        <v>2530</v>
      </c>
      <c r="M11" s="40">
        <f>L11/K11*100</f>
        <v>109.32503672975544</v>
      </c>
      <c r="N11" s="28">
        <f>N12+N21</f>
        <v>967.6</v>
      </c>
      <c r="O11" s="28">
        <f>O12+O21</f>
        <v>1055.3</v>
      </c>
      <c r="P11" s="40">
        <f>O11/N11*100</f>
        <v>109.063662670525</v>
      </c>
      <c r="Q11" s="28">
        <f>Q12+Q21</f>
        <v>2374.8</v>
      </c>
      <c r="R11" s="53">
        <f>R12+R21</f>
        <v>3014.7</v>
      </c>
      <c r="S11" s="40">
        <f>R11/Q11*100</f>
        <v>126.9454269833249</v>
      </c>
      <c r="T11" s="28">
        <f>T12+T21</f>
        <v>2366.9</v>
      </c>
      <c r="U11" s="53">
        <f>U12+U21</f>
        <v>2550.2000000000003</v>
      </c>
      <c r="V11" s="40">
        <f>U11/T11*100</f>
        <v>107.7443068993198</v>
      </c>
    </row>
    <row r="12" spans="1:22" ht="22.5" customHeight="1" thickBot="1">
      <c r="A12" s="38" t="s">
        <v>17</v>
      </c>
      <c r="B12" s="9">
        <f>SUM(B13:B20)</f>
        <v>26555.800000000003</v>
      </c>
      <c r="C12" s="9">
        <f>SUM(C13:C20)</f>
        <v>28012.899999999998</v>
      </c>
      <c r="D12" s="40">
        <f aca="true" t="shared" si="1" ref="D12:D31">C12/B12*100</f>
        <v>105.4869369403294</v>
      </c>
      <c r="E12" s="9">
        <f>SUM(E13:E20)</f>
        <v>12969.9</v>
      </c>
      <c r="F12" s="9">
        <f>SUM(F13:F20)</f>
        <v>13609.599999999999</v>
      </c>
      <c r="G12" s="40">
        <f t="shared" si="0"/>
        <v>104.9321891456372</v>
      </c>
      <c r="H12" s="9">
        <f>SUM(H13:H20)</f>
        <v>7292.5</v>
      </c>
      <c r="I12" s="9">
        <f>SUM(I13:I20)</f>
        <v>7144.1</v>
      </c>
      <c r="J12" s="40">
        <f>I12/H12*100</f>
        <v>97.96503256770656</v>
      </c>
      <c r="K12" s="9">
        <f>SUM(K13:K20)</f>
        <v>1953</v>
      </c>
      <c r="L12" s="9">
        <f>SUM(L13:L20)</f>
        <v>2103</v>
      </c>
      <c r="M12" s="40">
        <f>L12/K12*100</f>
        <v>107.68049155145928</v>
      </c>
      <c r="N12" s="9">
        <f>SUM(N13:N20)</f>
        <v>796.5</v>
      </c>
      <c r="O12" s="9">
        <f>SUM(O13:O20)</f>
        <v>871.3</v>
      </c>
      <c r="P12" s="40">
        <f>O12/N12*100</f>
        <v>109.39108600125549</v>
      </c>
      <c r="Q12" s="9">
        <f>SUM(Q13:Q20)</f>
        <v>2108</v>
      </c>
      <c r="R12" s="54">
        <f>SUM(R13:R20)</f>
        <v>2691</v>
      </c>
      <c r="S12" s="40">
        <f>R12/Q12*100</f>
        <v>127.65654648956357</v>
      </c>
      <c r="T12" s="9">
        <f>SUM(T13:T20)</f>
        <v>1435.9</v>
      </c>
      <c r="U12" s="54">
        <f>SUM(U13:U20)</f>
        <v>1593.9</v>
      </c>
      <c r="V12" s="40">
        <f>U12/T12*100</f>
        <v>111.00355177937182</v>
      </c>
    </row>
    <row r="13" spans="1:22" ht="17.25" customHeight="1" thickBot="1">
      <c r="A13" s="34" t="s">
        <v>6</v>
      </c>
      <c r="B13" s="24">
        <f>E13+H13+K13+N13+Q13+T13</f>
        <v>17353.800000000003</v>
      </c>
      <c r="C13" s="58">
        <f>F13+I13+L13+O13+R13+U13</f>
        <v>18300.7</v>
      </c>
      <c r="D13" s="40">
        <f t="shared" si="1"/>
        <v>105.45644181677787</v>
      </c>
      <c r="E13" s="24">
        <v>8676.9</v>
      </c>
      <c r="F13" s="57">
        <v>9150.4</v>
      </c>
      <c r="G13" s="40">
        <f t="shared" si="0"/>
        <v>105.45701805944519</v>
      </c>
      <c r="H13" s="48">
        <v>5615</v>
      </c>
      <c r="I13" s="49">
        <v>5626.2</v>
      </c>
      <c r="J13" s="40">
        <f>I13/H13*100</f>
        <v>100.19946571682992</v>
      </c>
      <c r="K13" s="25">
        <v>898</v>
      </c>
      <c r="L13" s="49">
        <v>1026.5</v>
      </c>
      <c r="M13" s="40">
        <f>L13/K13*100</f>
        <v>114.30957683741647</v>
      </c>
      <c r="N13" s="25">
        <v>410</v>
      </c>
      <c r="O13" s="49">
        <v>467</v>
      </c>
      <c r="P13" s="40">
        <f>O13/N13*100</f>
        <v>113.90243902439023</v>
      </c>
      <c r="Q13" s="64">
        <v>993</v>
      </c>
      <c r="R13" s="65">
        <v>1205.4</v>
      </c>
      <c r="S13" s="40">
        <f>R13/Q13*100</f>
        <v>121.38972809667675</v>
      </c>
      <c r="T13" s="64">
        <v>760.9</v>
      </c>
      <c r="U13" s="65">
        <v>825.2</v>
      </c>
      <c r="V13" s="40">
        <f>U13/T13*100</f>
        <v>108.45051912209227</v>
      </c>
    </row>
    <row r="14" spans="1:22" ht="33" customHeight="1" thickBot="1">
      <c r="A14" s="35" t="s">
        <v>7</v>
      </c>
      <c r="B14" s="24">
        <f aca="true" t="shared" si="2" ref="B14:C20">E14+H14+K14+N14+Q14+T14</f>
        <v>3190</v>
      </c>
      <c r="C14" s="58">
        <f t="shared" si="2"/>
        <v>3230.5</v>
      </c>
      <c r="D14" s="40">
        <f t="shared" si="1"/>
        <v>101.26959247648904</v>
      </c>
      <c r="E14" s="24">
        <v>3190</v>
      </c>
      <c r="F14" s="57">
        <v>3230.5</v>
      </c>
      <c r="G14" s="40">
        <f t="shared" si="0"/>
        <v>101.26959247648904</v>
      </c>
      <c r="H14" s="48"/>
      <c r="I14" s="49"/>
      <c r="J14" s="40"/>
      <c r="K14" s="25"/>
      <c r="L14" s="49"/>
      <c r="M14" s="40"/>
      <c r="N14" s="25"/>
      <c r="O14" s="49"/>
      <c r="P14" s="40"/>
      <c r="Q14" s="64"/>
      <c r="R14" s="65"/>
      <c r="S14" s="40"/>
      <c r="T14" s="64"/>
      <c r="U14" s="65"/>
      <c r="V14" s="40"/>
    </row>
    <row r="15" spans="1:22" ht="20.25" customHeight="1" thickBot="1">
      <c r="A15" s="35" t="s">
        <v>12</v>
      </c>
      <c r="B15" s="24">
        <f t="shared" si="2"/>
        <v>786</v>
      </c>
      <c r="C15" s="58">
        <f t="shared" si="2"/>
        <v>946.8000000000001</v>
      </c>
      <c r="D15" s="40">
        <f t="shared" si="1"/>
        <v>120.45801526717558</v>
      </c>
      <c r="E15" s="24">
        <v>393</v>
      </c>
      <c r="F15" s="57">
        <v>473.4</v>
      </c>
      <c r="G15" s="40">
        <f t="shared" si="0"/>
        <v>120.45801526717557</v>
      </c>
      <c r="H15" s="48">
        <v>219</v>
      </c>
      <c r="I15" s="49">
        <v>222.8</v>
      </c>
      <c r="J15" s="40">
        <f>I15/H15*100</f>
        <v>101.7351598173516</v>
      </c>
      <c r="K15" s="25">
        <v>40</v>
      </c>
      <c r="L15" s="49">
        <v>40.6</v>
      </c>
      <c r="M15" s="40">
        <f>L15/K15*100</f>
        <v>101.50000000000001</v>
      </c>
      <c r="N15" s="25"/>
      <c r="O15" s="49"/>
      <c r="P15" s="40"/>
      <c r="Q15" s="64">
        <v>69</v>
      </c>
      <c r="R15" s="65">
        <v>143.1</v>
      </c>
      <c r="S15" s="40">
        <f>R15/Q15*100</f>
        <v>207.39130434782606</v>
      </c>
      <c r="T15" s="64">
        <v>65</v>
      </c>
      <c r="U15" s="65">
        <v>66.9</v>
      </c>
      <c r="V15" s="40">
        <f>U15/T15*100</f>
        <v>102.92307692307693</v>
      </c>
    </row>
    <row r="16" spans="1:22" ht="32.25" customHeight="1" thickBot="1">
      <c r="A16" s="35" t="s">
        <v>36</v>
      </c>
      <c r="B16" s="24">
        <f>E16+H16+K16+N16+Q16+T16</f>
        <v>21.6</v>
      </c>
      <c r="C16" s="58">
        <f>F16+I16+L16+O16+R16+U16</f>
        <v>21.9</v>
      </c>
      <c r="D16" s="40">
        <f>C16/B16*100</f>
        <v>101.38888888888889</v>
      </c>
      <c r="E16" s="24">
        <v>21.6</v>
      </c>
      <c r="F16" s="57">
        <v>21.9</v>
      </c>
      <c r="G16" s="62">
        <f t="shared" si="0"/>
        <v>101.38888888888889</v>
      </c>
      <c r="H16" s="48"/>
      <c r="I16" s="49"/>
      <c r="J16" s="40"/>
      <c r="K16" s="25"/>
      <c r="L16" s="49"/>
      <c r="M16" s="40"/>
      <c r="N16" s="25"/>
      <c r="O16" s="49"/>
      <c r="P16" s="40"/>
      <c r="Q16" s="64"/>
      <c r="R16" s="65"/>
      <c r="S16" s="40"/>
      <c r="T16" s="64"/>
      <c r="U16" s="65"/>
      <c r="V16" s="40"/>
    </row>
    <row r="17" spans="1:22" ht="17.25" customHeight="1" thickBot="1">
      <c r="A17" s="34" t="s">
        <v>10</v>
      </c>
      <c r="B17" s="24">
        <f t="shared" si="2"/>
        <v>521</v>
      </c>
      <c r="C17" s="58">
        <f t="shared" si="2"/>
        <v>549.3</v>
      </c>
      <c r="D17" s="40">
        <f t="shared" si="1"/>
        <v>105.43186180422263</v>
      </c>
      <c r="E17" s="24"/>
      <c r="F17" s="57"/>
      <c r="G17" s="40"/>
      <c r="H17" s="48">
        <v>199</v>
      </c>
      <c r="I17" s="49">
        <v>210.6</v>
      </c>
      <c r="J17" s="40">
        <f>I17/H17*100</f>
        <v>105.82914572864321</v>
      </c>
      <c r="K17" s="25">
        <v>139</v>
      </c>
      <c r="L17" s="49">
        <v>141.1</v>
      </c>
      <c r="M17" s="40">
        <f>L17/K17*100</f>
        <v>101.51079136690646</v>
      </c>
      <c r="N17" s="25">
        <v>21</v>
      </c>
      <c r="O17" s="49">
        <v>21.4</v>
      </c>
      <c r="P17" s="62">
        <f>O17/N17*100</f>
        <v>101.9047619047619</v>
      </c>
      <c r="Q17" s="64">
        <v>32</v>
      </c>
      <c r="R17" s="65">
        <v>34.6</v>
      </c>
      <c r="S17" s="59">
        <f aca="true" t="shared" si="3" ref="S17:S22">R17/Q17*100</f>
        <v>108.125</v>
      </c>
      <c r="T17" s="64">
        <v>130</v>
      </c>
      <c r="U17" s="65">
        <v>141.6</v>
      </c>
      <c r="V17" s="59">
        <f>U17/T17*100</f>
        <v>108.92307692307692</v>
      </c>
    </row>
    <row r="18" spans="1:22" ht="17.25" customHeight="1" thickBot="1">
      <c r="A18" s="34" t="s">
        <v>19</v>
      </c>
      <c r="B18" s="24">
        <f t="shared" si="2"/>
        <v>3944</v>
      </c>
      <c r="C18" s="58">
        <f t="shared" si="2"/>
        <v>4150.3</v>
      </c>
      <c r="D18" s="40">
        <f t="shared" si="1"/>
        <v>105.23073022312374</v>
      </c>
      <c r="E18" s="24"/>
      <c r="F18" s="57"/>
      <c r="G18" s="66"/>
      <c r="H18" s="48">
        <v>1259.5</v>
      </c>
      <c r="I18" s="49">
        <v>1084.5</v>
      </c>
      <c r="J18" s="40">
        <f>I18/H18*100</f>
        <v>86.10559745930925</v>
      </c>
      <c r="K18" s="25">
        <v>870</v>
      </c>
      <c r="L18" s="49">
        <v>888</v>
      </c>
      <c r="M18" s="40">
        <f>L18/K18*100</f>
        <v>102.06896551724138</v>
      </c>
      <c r="N18" s="25">
        <v>365.5</v>
      </c>
      <c r="O18" s="49">
        <v>382.9</v>
      </c>
      <c r="P18" s="62">
        <f>O18/N18*100</f>
        <v>104.76060191518468</v>
      </c>
      <c r="Q18" s="64">
        <v>969</v>
      </c>
      <c r="R18" s="65">
        <v>1234.7</v>
      </c>
      <c r="S18" s="59">
        <f t="shared" si="3"/>
        <v>127.42002063983489</v>
      </c>
      <c r="T18" s="64">
        <v>480</v>
      </c>
      <c r="U18" s="65">
        <v>560.2</v>
      </c>
      <c r="V18" s="40">
        <f>U18/T18*100</f>
        <v>116.70833333333334</v>
      </c>
    </row>
    <row r="19" spans="1:22" ht="17.25" customHeight="1" thickBot="1">
      <c r="A19" s="35" t="s">
        <v>8</v>
      </c>
      <c r="B19" s="24">
        <f t="shared" si="2"/>
        <v>671</v>
      </c>
      <c r="C19" s="58">
        <f t="shared" si="2"/>
        <v>706.0999999999999</v>
      </c>
      <c r="D19" s="40">
        <f t="shared" si="1"/>
        <v>105.23099850968703</v>
      </c>
      <c r="E19" s="24">
        <v>660</v>
      </c>
      <c r="F19" s="57">
        <v>694.3</v>
      </c>
      <c r="G19" s="40">
        <f aca="true" t="shared" si="4" ref="G19:G25">F19/E19*100</f>
        <v>105.1969696969697</v>
      </c>
      <c r="H19" s="48"/>
      <c r="I19" s="49"/>
      <c r="J19" s="40"/>
      <c r="K19" s="25">
        <v>6</v>
      </c>
      <c r="L19" s="49">
        <v>6.8</v>
      </c>
      <c r="M19" s="40">
        <f>L19/K19*100</f>
        <v>113.33333333333333</v>
      </c>
      <c r="N19" s="25"/>
      <c r="O19" s="49"/>
      <c r="P19" s="40"/>
      <c r="Q19" s="64">
        <v>5</v>
      </c>
      <c r="R19" s="65">
        <v>5</v>
      </c>
      <c r="S19" s="59">
        <f t="shared" si="3"/>
        <v>100</v>
      </c>
      <c r="T19" s="64"/>
      <c r="U19" s="65"/>
      <c r="V19" s="40"/>
    </row>
    <row r="20" spans="1:22" ht="17.25" customHeight="1" thickBot="1">
      <c r="A20" s="36" t="s">
        <v>14</v>
      </c>
      <c r="B20" s="24">
        <f t="shared" si="2"/>
        <v>68.4</v>
      </c>
      <c r="C20" s="58">
        <f t="shared" si="2"/>
        <v>107.30000000000001</v>
      </c>
      <c r="D20" s="40">
        <f>C20/B20*100</f>
        <v>156.87134502923976</v>
      </c>
      <c r="E20" s="24">
        <v>28.4</v>
      </c>
      <c r="F20" s="57">
        <v>39.1</v>
      </c>
      <c r="G20" s="40">
        <f t="shared" si="4"/>
        <v>137.67605633802816</v>
      </c>
      <c r="H20" s="48"/>
      <c r="I20" s="49"/>
      <c r="J20" s="40"/>
      <c r="K20" s="25"/>
      <c r="L20" s="49"/>
      <c r="M20" s="40"/>
      <c r="N20" s="25"/>
      <c r="O20" s="49"/>
      <c r="P20" s="40"/>
      <c r="Q20" s="64">
        <v>40</v>
      </c>
      <c r="R20" s="65">
        <v>68.2</v>
      </c>
      <c r="S20" s="59">
        <f t="shared" si="3"/>
        <v>170.5</v>
      </c>
      <c r="T20" s="64"/>
      <c r="U20" s="65"/>
      <c r="V20" s="40"/>
    </row>
    <row r="21" spans="1:22" ht="17.25" customHeight="1" thickBot="1">
      <c r="A21" s="39" t="s">
        <v>18</v>
      </c>
      <c r="B21" s="24">
        <f>SUM(B22:B28)</f>
        <v>9366.6</v>
      </c>
      <c r="C21" s="9">
        <f>SUM(C22:C28)</f>
        <v>9745.300000000001</v>
      </c>
      <c r="D21" s="40">
        <f t="shared" si="1"/>
        <v>104.04308927465678</v>
      </c>
      <c r="E21" s="24">
        <f>SUM(E22:E28)</f>
        <v>6400.5</v>
      </c>
      <c r="F21" s="9">
        <f>SUM(F22:F28)</f>
        <v>6548.300000000001</v>
      </c>
      <c r="G21" s="40">
        <f t="shared" si="4"/>
        <v>102.30919459417234</v>
      </c>
      <c r="H21" s="24">
        <f>SUM(H22:H28)</f>
        <v>1236</v>
      </c>
      <c r="I21" s="9">
        <f>SUM(I22:I28)</f>
        <v>1306</v>
      </c>
      <c r="J21" s="40">
        <f>I21/H21*100</f>
        <v>105.66343042071198</v>
      </c>
      <c r="K21" s="24">
        <f>SUM(K22:K28)</f>
        <v>361.2</v>
      </c>
      <c r="L21" s="9">
        <f>SUM(L22:L28)</f>
        <v>427</v>
      </c>
      <c r="M21" s="40">
        <f>L21/K21*100</f>
        <v>118.2170542635659</v>
      </c>
      <c r="N21" s="24">
        <f>SUM(N22:N28)</f>
        <v>171.1</v>
      </c>
      <c r="O21" s="9">
        <f>SUM(O22:O28)</f>
        <v>184</v>
      </c>
      <c r="P21" s="40">
        <f>O21/N21*100</f>
        <v>107.53945061367622</v>
      </c>
      <c r="Q21" s="67">
        <f>SUM(Q22:Q28)</f>
        <v>266.8</v>
      </c>
      <c r="R21" s="68">
        <f>SUM(R22:R28)</f>
        <v>323.7</v>
      </c>
      <c r="S21" s="40">
        <f t="shared" si="3"/>
        <v>121.32683658170913</v>
      </c>
      <c r="T21" s="67">
        <f>SUM(T22:T28)</f>
        <v>931</v>
      </c>
      <c r="U21" s="68">
        <f>SUM(U22:U28)</f>
        <v>956.3000000000001</v>
      </c>
      <c r="V21" s="40">
        <f>U21/T21*100</f>
        <v>102.71750805585394</v>
      </c>
    </row>
    <row r="22" spans="1:22" ht="48.75" customHeight="1" thickBot="1">
      <c r="A22" s="35" t="s">
        <v>20</v>
      </c>
      <c r="B22" s="24">
        <f aca="true" t="shared" si="5" ref="B22:C28">E22+H22+K22+N22+Q22+T22</f>
        <v>2197.8</v>
      </c>
      <c r="C22" s="58">
        <f t="shared" si="5"/>
        <v>2360</v>
      </c>
      <c r="D22" s="40">
        <f t="shared" si="1"/>
        <v>107.38010738010738</v>
      </c>
      <c r="E22" s="24">
        <v>1237.6</v>
      </c>
      <c r="F22" s="57">
        <v>1285</v>
      </c>
      <c r="G22" s="40">
        <f t="shared" si="4"/>
        <v>103.8299935358759</v>
      </c>
      <c r="H22" s="69">
        <v>395</v>
      </c>
      <c r="I22" s="57">
        <v>410.8</v>
      </c>
      <c r="J22" s="40">
        <f>I22/H22*100</f>
        <v>104</v>
      </c>
      <c r="K22" s="25">
        <v>165.2</v>
      </c>
      <c r="L22" s="49">
        <v>199.5</v>
      </c>
      <c r="M22" s="40">
        <f>L22/K22*100</f>
        <v>120.7627118644068</v>
      </c>
      <c r="N22" s="25">
        <v>59.2</v>
      </c>
      <c r="O22" s="49">
        <v>59.6</v>
      </c>
      <c r="P22" s="40">
        <f>O22/N22*100</f>
        <v>100.67567567567568</v>
      </c>
      <c r="Q22" s="64">
        <v>196.8</v>
      </c>
      <c r="R22" s="65">
        <v>236.3</v>
      </c>
      <c r="S22" s="40">
        <f t="shared" si="3"/>
        <v>120.0711382113821</v>
      </c>
      <c r="T22" s="64">
        <v>144</v>
      </c>
      <c r="U22" s="65">
        <v>168.8</v>
      </c>
      <c r="V22" s="40">
        <f>U22/T22*100</f>
        <v>117.22222222222223</v>
      </c>
    </row>
    <row r="23" spans="1:22" ht="34.5" customHeight="1" thickBot="1">
      <c r="A23" s="35" t="s">
        <v>13</v>
      </c>
      <c r="B23" s="24">
        <f t="shared" si="5"/>
        <v>290</v>
      </c>
      <c r="C23" s="58">
        <f t="shared" si="5"/>
        <v>307.3</v>
      </c>
      <c r="D23" s="40">
        <f t="shared" si="1"/>
        <v>105.9655172413793</v>
      </c>
      <c r="E23" s="24">
        <v>290</v>
      </c>
      <c r="F23" s="57">
        <v>307.3</v>
      </c>
      <c r="G23" s="40">
        <f t="shared" si="4"/>
        <v>105.9655172413793</v>
      </c>
      <c r="H23" s="69"/>
      <c r="I23" s="57"/>
      <c r="J23" s="40"/>
      <c r="K23" s="25"/>
      <c r="L23" s="49"/>
      <c r="M23" s="3"/>
      <c r="N23" s="25"/>
      <c r="O23" s="49"/>
      <c r="P23" s="40"/>
      <c r="Q23" s="64"/>
      <c r="R23" s="65"/>
      <c r="S23" s="40"/>
      <c r="T23" s="64"/>
      <c r="U23" s="65"/>
      <c r="V23" s="40"/>
    </row>
    <row r="24" spans="1:22" ht="30.75" customHeight="1" thickBot="1">
      <c r="A24" s="35" t="s">
        <v>21</v>
      </c>
      <c r="B24" s="24">
        <f t="shared" si="5"/>
        <v>4304.9</v>
      </c>
      <c r="C24" s="58">
        <f t="shared" si="5"/>
        <v>4394</v>
      </c>
      <c r="D24" s="40">
        <f t="shared" si="1"/>
        <v>102.06973448860602</v>
      </c>
      <c r="E24" s="24">
        <v>3957.9</v>
      </c>
      <c r="F24" s="57">
        <v>4020.3</v>
      </c>
      <c r="G24" s="40">
        <f t="shared" si="4"/>
        <v>101.57659364814675</v>
      </c>
      <c r="H24" s="69">
        <v>1</v>
      </c>
      <c r="I24" s="57">
        <v>1.3</v>
      </c>
      <c r="J24" s="40">
        <f>I24/H24*100</f>
        <v>130</v>
      </c>
      <c r="K24" s="25">
        <v>120</v>
      </c>
      <c r="L24" s="49">
        <v>132.5</v>
      </c>
      <c r="M24" s="40">
        <f>L24/K24*100</f>
        <v>110.41666666666667</v>
      </c>
      <c r="N24" s="25">
        <v>111</v>
      </c>
      <c r="O24" s="49">
        <v>123.5</v>
      </c>
      <c r="P24" s="40">
        <f>O24/N24*100</f>
        <v>111.26126126126125</v>
      </c>
      <c r="Q24" s="64">
        <v>40</v>
      </c>
      <c r="R24" s="65">
        <v>41</v>
      </c>
      <c r="S24" s="40">
        <f>R24/Q24*100</f>
        <v>102.49999999999999</v>
      </c>
      <c r="T24" s="64">
        <v>75</v>
      </c>
      <c r="U24" s="65">
        <v>75.4</v>
      </c>
      <c r="V24" s="40">
        <f>U24/T24*100</f>
        <v>100.53333333333335</v>
      </c>
    </row>
    <row r="25" spans="1:22" ht="30.75" customHeight="1" thickBot="1">
      <c r="A25" s="35" t="s">
        <v>22</v>
      </c>
      <c r="B25" s="24">
        <f t="shared" si="5"/>
        <v>1957.9</v>
      </c>
      <c r="C25" s="58">
        <f t="shared" si="5"/>
        <v>2027.3000000000002</v>
      </c>
      <c r="D25" s="40">
        <f t="shared" si="1"/>
        <v>103.54461412738138</v>
      </c>
      <c r="E25" s="24">
        <v>299</v>
      </c>
      <c r="F25" s="57">
        <v>299.8</v>
      </c>
      <c r="G25" s="40">
        <f t="shared" si="4"/>
        <v>100.2675585284281</v>
      </c>
      <c r="H25" s="69">
        <v>840</v>
      </c>
      <c r="I25" s="57">
        <v>872.9</v>
      </c>
      <c r="J25" s="40">
        <f>I25/H25*100</f>
        <v>103.91666666666666</v>
      </c>
      <c r="K25" s="61">
        <v>76</v>
      </c>
      <c r="L25" s="57">
        <v>95.2</v>
      </c>
      <c r="M25" s="40">
        <f>L25/K25*100</f>
        <v>125.26315789473685</v>
      </c>
      <c r="N25" s="61">
        <v>0.9</v>
      </c>
      <c r="O25" s="70">
        <v>0.9</v>
      </c>
      <c r="P25" s="40">
        <f>O25/N25*100</f>
        <v>100</v>
      </c>
      <c r="Q25" s="64">
        <v>30</v>
      </c>
      <c r="R25" s="65">
        <v>46.4</v>
      </c>
      <c r="S25" s="40">
        <f>R25/Q25*100</f>
        <v>154.66666666666666</v>
      </c>
      <c r="T25" s="64">
        <v>712</v>
      </c>
      <c r="U25" s="65">
        <v>712.1</v>
      </c>
      <c r="V25" s="40">
        <f>U25/T25*100</f>
        <v>100.01404494382022</v>
      </c>
    </row>
    <row r="26" spans="1:22" ht="20.25" customHeight="1" thickBot="1">
      <c r="A26" s="35" t="s">
        <v>23</v>
      </c>
      <c r="B26" s="24"/>
      <c r="C26" s="58"/>
      <c r="D26" s="40"/>
      <c r="E26" s="24"/>
      <c r="F26" s="57"/>
      <c r="G26" s="66"/>
      <c r="H26" s="69"/>
      <c r="I26" s="57"/>
      <c r="J26" s="40"/>
      <c r="K26" s="22"/>
      <c r="L26" s="20"/>
      <c r="M26" s="23"/>
      <c r="N26" s="22"/>
      <c r="O26" s="20"/>
      <c r="P26" s="40"/>
      <c r="Q26" s="64"/>
      <c r="R26" s="65"/>
      <c r="S26" s="40"/>
      <c r="T26" s="64"/>
      <c r="U26" s="65"/>
      <c r="V26" s="40"/>
    </row>
    <row r="27" spans="1:22" ht="20.25" customHeight="1" thickBot="1">
      <c r="A27" s="35" t="s">
        <v>24</v>
      </c>
      <c r="B27" s="24">
        <f t="shared" si="5"/>
        <v>516</v>
      </c>
      <c r="C27" s="58">
        <f t="shared" si="5"/>
        <v>525.1</v>
      </c>
      <c r="D27" s="40">
        <f t="shared" si="1"/>
        <v>101.76356589147287</v>
      </c>
      <c r="E27" s="24">
        <v>516</v>
      </c>
      <c r="F27" s="57">
        <v>525.1</v>
      </c>
      <c r="G27" s="40">
        <f>F27/E27*100</f>
        <v>101.76356589147287</v>
      </c>
      <c r="H27" s="69"/>
      <c r="I27" s="57"/>
      <c r="J27" s="40"/>
      <c r="K27" s="71"/>
      <c r="L27" s="60"/>
      <c r="M27" s="66"/>
      <c r="N27" s="71"/>
      <c r="O27" s="57"/>
      <c r="P27" s="40"/>
      <c r="Q27" s="64"/>
      <c r="R27" s="65"/>
      <c r="S27" s="40"/>
      <c r="T27" s="64"/>
      <c r="U27" s="65"/>
      <c r="V27" s="40"/>
    </row>
    <row r="28" spans="1:22" ht="18" customHeight="1" thickBot="1">
      <c r="A28" s="35" t="s">
        <v>25</v>
      </c>
      <c r="B28" s="24">
        <f t="shared" si="5"/>
        <v>100</v>
      </c>
      <c r="C28" s="58">
        <f t="shared" si="5"/>
        <v>131.60000000000002</v>
      </c>
      <c r="D28" s="40">
        <f t="shared" si="1"/>
        <v>131.60000000000002</v>
      </c>
      <c r="E28" s="24">
        <v>100</v>
      </c>
      <c r="F28" s="57">
        <v>110.8</v>
      </c>
      <c r="G28" s="40">
        <f>F28/E28*100</f>
        <v>110.79999999999998</v>
      </c>
      <c r="H28" s="69"/>
      <c r="I28" s="57">
        <v>21</v>
      </c>
      <c r="J28" s="40"/>
      <c r="K28" s="71"/>
      <c r="L28" s="57">
        <v>-0.2</v>
      </c>
      <c r="M28" s="66"/>
      <c r="N28" s="71"/>
      <c r="O28" s="57"/>
      <c r="P28" s="40"/>
      <c r="Q28" s="64"/>
      <c r="R28" s="65"/>
      <c r="S28" s="40"/>
      <c r="T28" s="64"/>
      <c r="U28" s="65"/>
      <c r="V28" s="40"/>
    </row>
    <row r="29" spans="1:22" ht="15.75" customHeight="1" thickBot="1">
      <c r="A29" s="34"/>
      <c r="B29" s="4"/>
      <c r="C29" s="11"/>
      <c r="D29" s="40"/>
      <c r="E29" s="25"/>
      <c r="F29" s="46"/>
      <c r="G29" s="47"/>
      <c r="H29" s="50"/>
      <c r="I29" s="46"/>
      <c r="J29" s="40"/>
      <c r="K29" s="51"/>
      <c r="L29" s="46"/>
      <c r="M29" s="47"/>
      <c r="N29" s="51"/>
      <c r="O29" s="46"/>
      <c r="P29" s="40"/>
      <c r="Q29" s="55"/>
      <c r="R29" s="56"/>
      <c r="S29" s="40"/>
      <c r="T29" s="55"/>
      <c r="U29" s="56"/>
      <c r="V29" s="40"/>
    </row>
    <row r="30" spans="1:22" ht="15.75" customHeight="1" thickBot="1">
      <c r="A30" s="33"/>
      <c r="B30" s="4"/>
      <c r="C30" s="11"/>
      <c r="D30" s="40"/>
      <c r="E30" s="25"/>
      <c r="F30" s="20"/>
      <c r="G30" s="23"/>
      <c r="H30" s="41"/>
      <c r="I30" s="20"/>
      <c r="J30" s="40"/>
      <c r="K30" s="51"/>
      <c r="L30" s="46"/>
      <c r="M30" s="47"/>
      <c r="N30" s="51"/>
      <c r="O30" s="46"/>
      <c r="P30" s="40"/>
      <c r="Q30" s="55"/>
      <c r="R30" s="56"/>
      <c r="S30" s="40"/>
      <c r="T30" s="55"/>
      <c r="U30" s="56"/>
      <c r="V30" s="40"/>
    </row>
    <row r="31" spans="1:22" ht="24" customHeight="1" thickBot="1">
      <c r="A31" s="37" t="s">
        <v>3</v>
      </c>
      <c r="B31" s="52">
        <f>B12+B21</f>
        <v>35922.4</v>
      </c>
      <c r="C31" s="26">
        <f>C12+C21</f>
        <v>37758.2</v>
      </c>
      <c r="D31" s="40">
        <f t="shared" si="1"/>
        <v>105.11046032559071</v>
      </c>
      <c r="E31" s="26">
        <f>E12+E21</f>
        <v>19370.4</v>
      </c>
      <c r="F31" s="26">
        <f>F12+F21</f>
        <v>20157.9</v>
      </c>
      <c r="G31" s="40">
        <f>F31/E31*100</f>
        <v>104.06548135299218</v>
      </c>
      <c r="H31" s="52">
        <f>H12+H21</f>
        <v>8528.5</v>
      </c>
      <c r="I31" s="26">
        <f>I12+I21</f>
        <v>8450.1</v>
      </c>
      <c r="J31" s="40">
        <f>I31/H31*100</f>
        <v>99.08072931934103</v>
      </c>
      <c r="K31" s="52">
        <f>K12+K21</f>
        <v>2314.2</v>
      </c>
      <c r="L31" s="52">
        <f>L12+L21</f>
        <v>2530</v>
      </c>
      <c r="M31" s="40">
        <f>L31/K31*100</f>
        <v>109.32503672975544</v>
      </c>
      <c r="N31" s="52">
        <f>N12+N21</f>
        <v>967.6</v>
      </c>
      <c r="O31" s="52">
        <f>O12+O21</f>
        <v>1055.3</v>
      </c>
      <c r="P31" s="40">
        <f>O31/N31*100</f>
        <v>109.063662670525</v>
      </c>
      <c r="Q31" s="52">
        <f>Q12+Q21</f>
        <v>2374.8</v>
      </c>
      <c r="R31" s="52">
        <f>R12+R21</f>
        <v>3014.7</v>
      </c>
      <c r="S31" s="40">
        <f>R31/Q31*100</f>
        <v>126.9454269833249</v>
      </c>
      <c r="T31" s="52">
        <f>T12+T21</f>
        <v>2366.9</v>
      </c>
      <c r="U31" s="52">
        <f>U12+U21</f>
        <v>2550.2000000000003</v>
      </c>
      <c r="V31" s="40">
        <f>U31/T31*100</f>
        <v>107.7443068993198</v>
      </c>
    </row>
    <row r="32" spans="1:15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ht="12.75">
      <c r="E42" s="12"/>
    </row>
  </sheetData>
  <sheetProtection/>
  <mergeCells count="13">
    <mergeCell ref="A3:V3"/>
    <mergeCell ref="A8:A10"/>
    <mergeCell ref="Q9:S9"/>
    <mergeCell ref="B8:D9"/>
    <mergeCell ref="E8:V8"/>
    <mergeCell ref="T9:V9"/>
    <mergeCell ref="K9:M9"/>
    <mergeCell ref="N9:P9"/>
    <mergeCell ref="E9:G9"/>
    <mergeCell ref="H9:J9"/>
    <mergeCell ref="A32:O41"/>
    <mergeCell ref="A4:V4"/>
    <mergeCell ref="A5:V5"/>
  </mergeCells>
  <printOptions/>
  <pageMargins left="0.1968503937007874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6">
      <selection activeCell="G12" sqref="G12"/>
    </sheetView>
  </sheetViews>
  <sheetFormatPr defaultColWidth="9.140625" defaultRowHeight="12.75"/>
  <cols>
    <col min="1" max="1" width="51.57421875" style="0" customWidth="1"/>
    <col min="2" max="3" width="13.8515625" style="0" customWidth="1"/>
    <col min="4" max="4" width="11.7109375" style="0" customWidth="1"/>
    <col min="5" max="5" width="11.8515625" style="0" customWidth="1"/>
  </cols>
  <sheetData>
    <row r="1" spans="4:5" ht="18">
      <c r="D1" s="76" t="s">
        <v>37</v>
      </c>
      <c r="E1" s="76"/>
    </row>
    <row r="3" spans="1:5" ht="18">
      <c r="A3" s="76" t="s">
        <v>5</v>
      </c>
      <c r="B3" s="76"/>
      <c r="C3" s="76"/>
      <c r="D3" s="76"/>
      <c r="E3" s="76"/>
    </row>
    <row r="4" spans="1:5" ht="18">
      <c r="A4" s="76" t="s">
        <v>34</v>
      </c>
      <c r="B4" s="76"/>
      <c r="C4" s="76"/>
      <c r="D4" s="76"/>
      <c r="E4" s="76"/>
    </row>
    <row r="5" spans="1:5" ht="18">
      <c r="A5" s="76" t="s">
        <v>43</v>
      </c>
      <c r="B5" s="76"/>
      <c r="C5" s="76"/>
      <c r="D5" s="76"/>
      <c r="E5" s="76"/>
    </row>
    <row r="6" spans="1:5" ht="18">
      <c r="A6" s="1"/>
      <c r="B6" s="1"/>
      <c r="C6" s="1"/>
      <c r="D6" s="1"/>
      <c r="E6" s="1"/>
    </row>
    <row r="7" spans="1:5" ht="18.75" thickBot="1">
      <c r="A7" s="2"/>
      <c r="B7" s="2"/>
      <c r="C7" s="2"/>
      <c r="D7" s="87" t="s">
        <v>4</v>
      </c>
      <c r="E7" s="87"/>
    </row>
    <row r="8" spans="1:5" ht="100.5" customHeight="1" thickBot="1">
      <c r="A8" s="14" t="s">
        <v>0</v>
      </c>
      <c r="B8" s="15" t="s">
        <v>44</v>
      </c>
      <c r="C8" s="15" t="s">
        <v>45</v>
      </c>
      <c r="D8" s="15" t="s">
        <v>11</v>
      </c>
      <c r="E8" s="16" t="s">
        <v>1</v>
      </c>
    </row>
    <row r="9" spans="1:5" ht="45" customHeight="1">
      <c r="A9" s="42" t="s">
        <v>9</v>
      </c>
      <c r="B9" s="28">
        <f>B10+B19</f>
        <v>36350</v>
      </c>
      <c r="C9" s="28">
        <f>C10+C19</f>
        <v>37758.2</v>
      </c>
      <c r="D9" s="28">
        <f aca="true" t="shared" si="0" ref="D9:D26">C9-B9</f>
        <v>1408.199999999997</v>
      </c>
      <c r="E9" s="29">
        <f aca="true" t="shared" si="1" ref="E9:E26">C9/B9*100</f>
        <v>103.87400275103163</v>
      </c>
    </row>
    <row r="10" spans="1:5" ht="18">
      <c r="A10" s="45" t="s">
        <v>17</v>
      </c>
      <c r="B10" s="9">
        <f>SUM(B11:B18)</f>
        <v>26867.800000000003</v>
      </c>
      <c r="C10" s="9">
        <f>SUM(C11:C18)</f>
        <v>28012.899999999998</v>
      </c>
      <c r="D10" s="9">
        <f t="shared" si="0"/>
        <v>1145.099999999995</v>
      </c>
      <c r="E10" s="13">
        <f t="shared" si="1"/>
        <v>104.26197902321736</v>
      </c>
    </row>
    <row r="11" spans="1:5" ht="18">
      <c r="A11" s="6" t="s">
        <v>6</v>
      </c>
      <c r="B11" s="57">
        <v>17959.8</v>
      </c>
      <c r="C11" s="46">
        <v>18300.7</v>
      </c>
      <c r="D11" s="9">
        <f t="shared" si="0"/>
        <v>340.90000000000146</v>
      </c>
      <c r="E11" s="13">
        <f t="shared" si="1"/>
        <v>101.89812804151495</v>
      </c>
    </row>
    <row r="12" spans="1:5" ht="34.5" customHeight="1">
      <c r="A12" s="7" t="s">
        <v>7</v>
      </c>
      <c r="B12" s="57">
        <v>3485.4</v>
      </c>
      <c r="C12" s="46">
        <v>3230.5</v>
      </c>
      <c r="D12" s="9">
        <f t="shared" si="0"/>
        <v>-254.9000000000001</v>
      </c>
      <c r="E12" s="13">
        <f t="shared" si="1"/>
        <v>92.68663568026625</v>
      </c>
    </row>
    <row r="13" spans="1:5" ht="18.75" customHeight="1">
      <c r="A13" s="7" t="s">
        <v>12</v>
      </c>
      <c r="B13" s="57">
        <v>681.8</v>
      </c>
      <c r="C13" s="46">
        <v>946.8</v>
      </c>
      <c r="D13" s="9">
        <f t="shared" si="0"/>
        <v>265</v>
      </c>
      <c r="E13" s="13">
        <f t="shared" si="1"/>
        <v>138.86770313875036</v>
      </c>
    </row>
    <row r="14" spans="1:5" ht="33" customHeight="1">
      <c r="A14" s="63" t="s">
        <v>36</v>
      </c>
      <c r="B14" s="24"/>
      <c r="C14" s="46">
        <v>21.9</v>
      </c>
      <c r="D14" s="9">
        <f t="shared" si="0"/>
        <v>21.9</v>
      </c>
      <c r="E14" s="13" t="e">
        <f t="shared" si="1"/>
        <v>#DIV/0!</v>
      </c>
    </row>
    <row r="15" spans="1:5" ht="18">
      <c r="A15" s="6" t="s">
        <v>10</v>
      </c>
      <c r="B15" s="57">
        <v>419.4</v>
      </c>
      <c r="C15" s="46">
        <v>549.3</v>
      </c>
      <c r="D15" s="9">
        <f t="shared" si="0"/>
        <v>129.89999999999998</v>
      </c>
      <c r="E15" s="13">
        <f t="shared" si="1"/>
        <v>130.9728183118741</v>
      </c>
    </row>
    <row r="16" spans="1:5" ht="18">
      <c r="A16" s="6" t="s">
        <v>26</v>
      </c>
      <c r="B16" s="57">
        <v>3853.2</v>
      </c>
      <c r="C16" s="46">
        <v>4150.3</v>
      </c>
      <c r="D16" s="9">
        <f t="shared" si="0"/>
        <v>297.10000000000036</v>
      </c>
      <c r="E16" s="13">
        <f t="shared" si="1"/>
        <v>107.71047441087929</v>
      </c>
    </row>
    <row r="17" spans="1:5" ht="18.75" customHeight="1">
      <c r="A17" s="7" t="s">
        <v>8</v>
      </c>
      <c r="B17" s="57">
        <v>361.3</v>
      </c>
      <c r="C17" s="46">
        <v>706.1</v>
      </c>
      <c r="D17" s="9">
        <f t="shared" si="0"/>
        <v>344.8</v>
      </c>
      <c r="E17" s="13">
        <f t="shared" si="1"/>
        <v>195.43315804040964</v>
      </c>
    </row>
    <row r="18" spans="1:5" ht="16.5" customHeight="1">
      <c r="A18" s="17" t="s">
        <v>14</v>
      </c>
      <c r="B18" s="57">
        <v>106.9</v>
      </c>
      <c r="C18" s="46">
        <v>107.3</v>
      </c>
      <c r="D18" s="9">
        <f t="shared" si="0"/>
        <v>0.3999999999999915</v>
      </c>
      <c r="E18" s="13">
        <f t="shared" si="1"/>
        <v>100.37418147801682</v>
      </c>
    </row>
    <row r="19" spans="1:5" ht="20.25" customHeight="1">
      <c r="A19" s="44" t="s">
        <v>18</v>
      </c>
      <c r="B19" s="9">
        <f>SUM(B20:B26)</f>
        <v>9482.199999999999</v>
      </c>
      <c r="C19" s="9">
        <f>SUM(C20:C26)</f>
        <v>9745.300000000001</v>
      </c>
      <c r="D19" s="9">
        <f t="shared" si="0"/>
        <v>263.1000000000022</v>
      </c>
      <c r="E19" s="13">
        <f t="shared" si="1"/>
        <v>102.77467254434627</v>
      </c>
    </row>
    <row r="20" spans="1:5" ht="51" customHeight="1">
      <c r="A20" s="7" t="s">
        <v>20</v>
      </c>
      <c r="B20" s="9">
        <v>1917.6</v>
      </c>
      <c r="C20" s="9">
        <v>2360</v>
      </c>
      <c r="D20" s="9">
        <f t="shared" si="0"/>
        <v>442.4000000000001</v>
      </c>
      <c r="E20" s="13">
        <f t="shared" si="1"/>
        <v>123.07050479766374</v>
      </c>
    </row>
    <row r="21" spans="1:5" ht="36" customHeight="1">
      <c r="A21" s="7" t="s">
        <v>13</v>
      </c>
      <c r="B21" s="11">
        <v>259.4</v>
      </c>
      <c r="C21" s="11">
        <v>307.3</v>
      </c>
      <c r="D21" s="9">
        <f t="shared" si="0"/>
        <v>47.900000000000034</v>
      </c>
      <c r="E21" s="13">
        <f t="shared" si="1"/>
        <v>118.46569005397072</v>
      </c>
    </row>
    <row r="22" spans="1:5" ht="36.75" customHeight="1">
      <c r="A22" s="7" t="s">
        <v>21</v>
      </c>
      <c r="B22" s="11">
        <v>4367</v>
      </c>
      <c r="C22" s="11">
        <v>4394</v>
      </c>
      <c r="D22" s="9">
        <f t="shared" si="0"/>
        <v>27</v>
      </c>
      <c r="E22" s="13">
        <f t="shared" si="1"/>
        <v>100.61827341424319</v>
      </c>
    </row>
    <row r="23" spans="1:5" ht="42" customHeight="1">
      <c r="A23" s="7" t="s">
        <v>22</v>
      </c>
      <c r="B23" s="11">
        <v>2105.3</v>
      </c>
      <c r="C23" s="11">
        <v>2027.3</v>
      </c>
      <c r="D23" s="9">
        <f t="shared" si="0"/>
        <v>-78.00000000000023</v>
      </c>
      <c r="E23" s="13">
        <f t="shared" si="1"/>
        <v>96.29506483636536</v>
      </c>
    </row>
    <row r="24" spans="1:5" ht="18.75" customHeight="1">
      <c r="A24" s="7" t="s">
        <v>23</v>
      </c>
      <c r="B24" s="11"/>
      <c r="C24" s="11"/>
      <c r="D24" s="9">
        <f t="shared" si="0"/>
        <v>0</v>
      </c>
      <c r="E24" s="13" t="e">
        <f t="shared" si="1"/>
        <v>#DIV/0!</v>
      </c>
    </row>
    <row r="25" spans="1:5" ht="34.5" customHeight="1">
      <c r="A25" s="7" t="s">
        <v>24</v>
      </c>
      <c r="B25" s="11">
        <v>592.4</v>
      </c>
      <c r="C25" s="11">
        <v>525.1</v>
      </c>
      <c r="D25" s="9">
        <f t="shared" si="0"/>
        <v>-67.29999999999995</v>
      </c>
      <c r="E25" s="13">
        <f t="shared" si="1"/>
        <v>88.6394328156651</v>
      </c>
    </row>
    <row r="26" spans="1:5" ht="20.25" customHeight="1">
      <c r="A26" s="7" t="s">
        <v>25</v>
      </c>
      <c r="B26" s="11">
        <v>240.5</v>
      </c>
      <c r="C26" s="11">
        <v>131.6</v>
      </c>
      <c r="D26" s="9">
        <f t="shared" si="0"/>
        <v>-108.9</v>
      </c>
      <c r="E26" s="13">
        <f t="shared" si="1"/>
        <v>54.719334719334725</v>
      </c>
    </row>
    <row r="27" spans="1:5" ht="18">
      <c r="A27" s="6"/>
      <c r="B27" s="11"/>
      <c r="C27" s="11"/>
      <c r="D27" s="9"/>
      <c r="E27" s="13"/>
    </row>
    <row r="28" spans="1:5" ht="18">
      <c r="A28" s="4"/>
      <c r="B28" s="11"/>
      <c r="C28" s="11"/>
      <c r="D28" s="9"/>
      <c r="E28" s="3"/>
    </row>
    <row r="29" spans="1:5" ht="18.75" thickBot="1">
      <c r="A29" s="5" t="s">
        <v>3</v>
      </c>
      <c r="B29" s="10">
        <f>B10+B19</f>
        <v>36350</v>
      </c>
      <c r="C29" s="10">
        <f>C10+C19</f>
        <v>37758.2</v>
      </c>
      <c r="D29" s="10">
        <f>C29-B29</f>
        <v>1408.199999999997</v>
      </c>
      <c r="E29" s="43">
        <f>C29/B29*100</f>
        <v>103.87400275103163</v>
      </c>
    </row>
  </sheetData>
  <mergeCells count="5">
    <mergeCell ref="D7:E7"/>
    <mergeCell ref="D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5">
      <selection activeCell="C11" sqref="C1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76" t="s">
        <v>16</v>
      </c>
      <c r="E1" s="76"/>
    </row>
    <row r="2" ht="15.75" customHeight="1"/>
    <row r="3" spans="1:5" ht="17.25" customHeight="1">
      <c r="A3" s="76" t="s">
        <v>5</v>
      </c>
      <c r="B3" s="76"/>
      <c r="C3" s="76"/>
      <c r="D3" s="76"/>
      <c r="E3" s="76"/>
    </row>
    <row r="4" spans="1:6" ht="39.75" customHeight="1">
      <c r="A4" s="76" t="s">
        <v>34</v>
      </c>
      <c r="B4" s="76"/>
      <c r="C4" s="76"/>
      <c r="D4" s="76"/>
      <c r="E4" s="76"/>
      <c r="F4" s="8"/>
    </row>
    <row r="5" spans="1:5" ht="17.25" customHeight="1">
      <c r="A5" s="76" t="s">
        <v>40</v>
      </c>
      <c r="B5" s="76"/>
      <c r="C5" s="76"/>
      <c r="D5" s="76"/>
      <c r="E5" s="76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87" t="s">
        <v>4</v>
      </c>
      <c r="E7" s="87"/>
    </row>
    <row r="8" spans="1:5" ht="85.5" customHeight="1" thickBot="1">
      <c r="A8" s="14" t="s">
        <v>0</v>
      </c>
      <c r="B8" s="15" t="s">
        <v>41</v>
      </c>
      <c r="C8" s="15" t="s">
        <v>42</v>
      </c>
      <c r="D8" s="15" t="s">
        <v>11</v>
      </c>
      <c r="E8" s="16" t="s">
        <v>1</v>
      </c>
    </row>
    <row r="9" spans="1:5" ht="39" customHeight="1">
      <c r="A9" s="42" t="s">
        <v>9</v>
      </c>
      <c r="B9" s="28">
        <f>B10+B19</f>
        <v>35922.4</v>
      </c>
      <c r="C9" s="28">
        <f>C10+C19</f>
        <v>37758.2</v>
      </c>
      <c r="D9" s="28">
        <f>C9-B9</f>
        <v>1835.7999999999956</v>
      </c>
      <c r="E9" s="29">
        <f>C9/B9*100</f>
        <v>105.11046032559071</v>
      </c>
    </row>
    <row r="10" spans="1:5" ht="17.25" customHeight="1">
      <c r="A10" s="45" t="s">
        <v>17</v>
      </c>
      <c r="B10" s="9">
        <f>SUM(B11:B18)</f>
        <v>26555.8</v>
      </c>
      <c r="C10" s="9">
        <f>SUM(C11:C18)</f>
        <v>28012.899999999998</v>
      </c>
      <c r="D10" s="9">
        <f>C10-B10</f>
        <v>1457.0999999999985</v>
      </c>
      <c r="E10" s="13">
        <f aca="true" t="shared" si="0" ref="E10:E29">C10/B10*100</f>
        <v>105.48693694032943</v>
      </c>
    </row>
    <row r="11" spans="1:5" ht="17.25" customHeight="1">
      <c r="A11" s="6" t="s">
        <v>6</v>
      </c>
      <c r="B11" s="24">
        <v>17353.8</v>
      </c>
      <c r="C11" s="46">
        <v>18300.7</v>
      </c>
      <c r="D11" s="9">
        <f aca="true" t="shared" si="1" ref="D11:D29">C11-B11</f>
        <v>946.9000000000015</v>
      </c>
      <c r="E11" s="13">
        <f t="shared" si="0"/>
        <v>105.4564418167779</v>
      </c>
    </row>
    <row r="12" spans="1:5" ht="37.5" customHeight="1">
      <c r="A12" s="7" t="s">
        <v>7</v>
      </c>
      <c r="B12" s="24">
        <v>3190</v>
      </c>
      <c r="C12" s="46">
        <v>3230.5</v>
      </c>
      <c r="D12" s="9">
        <f t="shared" si="1"/>
        <v>40.5</v>
      </c>
      <c r="E12" s="13">
        <f t="shared" si="0"/>
        <v>101.26959247648904</v>
      </c>
    </row>
    <row r="13" spans="1:5" ht="20.25" customHeight="1">
      <c r="A13" s="7" t="s">
        <v>12</v>
      </c>
      <c r="B13" s="24">
        <v>786</v>
      </c>
      <c r="C13" s="46">
        <v>946.8</v>
      </c>
      <c r="D13" s="9">
        <f t="shared" si="1"/>
        <v>160.79999999999995</v>
      </c>
      <c r="E13" s="13">
        <f t="shared" si="0"/>
        <v>120.45801526717557</v>
      </c>
    </row>
    <row r="14" spans="1:5" ht="39" customHeight="1">
      <c r="A14" s="63" t="s">
        <v>36</v>
      </c>
      <c r="B14" s="24">
        <v>21.6</v>
      </c>
      <c r="C14" s="46">
        <v>21.9</v>
      </c>
      <c r="D14" s="9">
        <f t="shared" si="1"/>
        <v>0.29999999999999716</v>
      </c>
      <c r="E14" s="13">
        <f t="shared" si="0"/>
        <v>101.38888888888889</v>
      </c>
    </row>
    <row r="15" spans="1:5" ht="17.25" customHeight="1">
      <c r="A15" s="6" t="s">
        <v>10</v>
      </c>
      <c r="B15" s="24">
        <v>521</v>
      </c>
      <c r="C15" s="46">
        <v>549.3</v>
      </c>
      <c r="D15" s="9">
        <f t="shared" si="1"/>
        <v>28.299999999999955</v>
      </c>
      <c r="E15" s="13">
        <f t="shared" si="0"/>
        <v>105.43186180422263</v>
      </c>
    </row>
    <row r="16" spans="1:5" ht="17.25" customHeight="1">
      <c r="A16" s="6" t="s">
        <v>26</v>
      </c>
      <c r="B16" s="24">
        <v>3944</v>
      </c>
      <c r="C16" s="46">
        <v>4150.3</v>
      </c>
      <c r="D16" s="9">
        <f t="shared" si="1"/>
        <v>206.30000000000018</v>
      </c>
      <c r="E16" s="13">
        <f t="shared" si="0"/>
        <v>105.23073022312374</v>
      </c>
    </row>
    <row r="17" spans="1:5" ht="17.25" customHeight="1">
      <c r="A17" s="7" t="s">
        <v>8</v>
      </c>
      <c r="B17" s="24">
        <v>671</v>
      </c>
      <c r="C17" s="46">
        <v>706.1</v>
      </c>
      <c r="D17" s="9">
        <f t="shared" si="1"/>
        <v>35.10000000000002</v>
      </c>
      <c r="E17" s="13">
        <f t="shared" si="0"/>
        <v>105.23099850968704</v>
      </c>
    </row>
    <row r="18" spans="1:5" ht="17.25" customHeight="1">
      <c r="A18" s="17" t="s">
        <v>14</v>
      </c>
      <c r="B18" s="24">
        <v>68.4</v>
      </c>
      <c r="C18" s="46">
        <v>107.3</v>
      </c>
      <c r="D18" s="9">
        <f t="shared" si="1"/>
        <v>38.89999999999999</v>
      </c>
      <c r="E18" s="13">
        <f t="shared" si="0"/>
        <v>156.87134502923973</v>
      </c>
    </row>
    <row r="19" spans="1:5" ht="17.25" customHeight="1">
      <c r="A19" s="44" t="s">
        <v>18</v>
      </c>
      <c r="B19" s="24">
        <f>SUM(B20:B26)</f>
        <v>9366.6</v>
      </c>
      <c r="C19" s="9">
        <f>SUM(C20:C26)</f>
        <v>9745.300000000001</v>
      </c>
      <c r="D19" s="9">
        <f t="shared" si="1"/>
        <v>378.7000000000007</v>
      </c>
      <c r="E19" s="13">
        <f t="shared" si="0"/>
        <v>104.04308927465678</v>
      </c>
    </row>
    <row r="20" spans="1:5" ht="56.25" customHeight="1">
      <c r="A20" s="7" t="s">
        <v>20</v>
      </c>
      <c r="B20" s="24">
        <v>2197.8</v>
      </c>
      <c r="C20" s="9">
        <v>2360</v>
      </c>
      <c r="D20" s="9">
        <f t="shared" si="1"/>
        <v>162.19999999999982</v>
      </c>
      <c r="E20" s="13">
        <f t="shared" si="0"/>
        <v>107.38010738010738</v>
      </c>
    </row>
    <row r="21" spans="1:5" ht="31.5" customHeight="1">
      <c r="A21" s="7" t="s">
        <v>13</v>
      </c>
      <c r="B21" s="24">
        <v>290</v>
      </c>
      <c r="C21" s="11">
        <v>307.3</v>
      </c>
      <c r="D21" s="9">
        <f t="shared" si="1"/>
        <v>17.30000000000001</v>
      </c>
      <c r="E21" s="13">
        <f t="shared" si="0"/>
        <v>105.9655172413793</v>
      </c>
    </row>
    <row r="22" spans="1:5" ht="36.75" customHeight="1">
      <c r="A22" s="7" t="s">
        <v>21</v>
      </c>
      <c r="B22" s="24">
        <v>4304.9</v>
      </c>
      <c r="C22" s="11">
        <v>4394</v>
      </c>
      <c r="D22" s="9">
        <f t="shared" si="1"/>
        <v>89.10000000000036</v>
      </c>
      <c r="E22" s="13">
        <f t="shared" si="0"/>
        <v>102.06973448860602</v>
      </c>
    </row>
    <row r="23" spans="1:5" ht="36" customHeight="1">
      <c r="A23" s="7" t="s">
        <v>22</v>
      </c>
      <c r="B23" s="24">
        <v>1957.9</v>
      </c>
      <c r="C23" s="11">
        <v>2027.3</v>
      </c>
      <c r="D23" s="9">
        <f t="shared" si="1"/>
        <v>69.39999999999986</v>
      </c>
      <c r="E23" s="13">
        <f t="shared" si="0"/>
        <v>103.54461412738137</v>
      </c>
    </row>
    <row r="24" spans="1:5" ht="36" customHeight="1">
      <c r="A24" s="7" t="s">
        <v>23</v>
      </c>
      <c r="B24" s="24"/>
      <c r="C24" s="11"/>
      <c r="D24" s="9">
        <f t="shared" si="1"/>
        <v>0</v>
      </c>
      <c r="E24" s="13" t="e">
        <f t="shared" si="0"/>
        <v>#DIV/0!</v>
      </c>
    </row>
    <row r="25" spans="1:5" ht="36" customHeight="1">
      <c r="A25" s="7" t="s">
        <v>24</v>
      </c>
      <c r="B25" s="24">
        <v>516</v>
      </c>
      <c r="C25" s="11">
        <v>525.1</v>
      </c>
      <c r="D25" s="9">
        <f t="shared" si="1"/>
        <v>9.100000000000023</v>
      </c>
      <c r="E25" s="13">
        <f t="shared" si="0"/>
        <v>101.76356589147287</v>
      </c>
    </row>
    <row r="26" spans="1:5" ht="18" customHeight="1">
      <c r="A26" s="7" t="s">
        <v>25</v>
      </c>
      <c r="B26" s="24">
        <v>100</v>
      </c>
      <c r="C26" s="11">
        <v>131.6</v>
      </c>
      <c r="D26" s="9">
        <f t="shared" si="1"/>
        <v>31.599999999999994</v>
      </c>
      <c r="E26" s="13">
        <f t="shared" si="0"/>
        <v>131.6</v>
      </c>
    </row>
    <row r="27" spans="1:5" ht="15.75" customHeight="1">
      <c r="A27" s="6"/>
      <c r="B27" s="11"/>
      <c r="C27" s="11"/>
      <c r="D27" s="9"/>
      <c r="E27" s="13"/>
    </row>
    <row r="28" spans="1:5" ht="15.75" customHeight="1">
      <c r="A28" s="4"/>
      <c r="B28" s="11"/>
      <c r="C28" s="11"/>
      <c r="D28" s="9"/>
      <c r="E28" s="3"/>
    </row>
    <row r="29" spans="1:5" ht="24" customHeight="1" thickBot="1">
      <c r="A29" s="5" t="s">
        <v>3</v>
      </c>
      <c r="B29" s="10">
        <f>B10+B19</f>
        <v>35922.4</v>
      </c>
      <c r="C29" s="10">
        <f>C10+C19</f>
        <v>37758.2</v>
      </c>
      <c r="D29" s="10">
        <f t="shared" si="1"/>
        <v>1835.7999999999956</v>
      </c>
      <c r="E29" s="43">
        <f t="shared" si="0"/>
        <v>105.11046032559071</v>
      </c>
    </row>
    <row r="40" ht="12.75">
      <c r="E40" s="12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2014-01-14T05:57:37Z</cp:lastPrinted>
  <dcterms:created xsi:type="dcterms:W3CDTF">1996-10-08T23:32:33Z</dcterms:created>
  <dcterms:modified xsi:type="dcterms:W3CDTF">2014-02-12T10:01:38Z</dcterms:modified>
  <cp:category/>
  <cp:version/>
  <cp:contentType/>
  <cp:contentStatus/>
</cp:coreProperties>
</file>